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조란이\Desktop\OGONG\blog\"/>
    </mc:Choice>
  </mc:AlternateContent>
  <bookViews>
    <workbookView xWindow="0" yWindow="0" windowWidth="28800" windowHeight="12390" activeTab="1"/>
  </bookViews>
  <sheets>
    <sheet name="행추가" sheetId="1" r:id="rId1"/>
    <sheet name="행추가없이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K8" i="2"/>
  <c r="J27" i="1"/>
  <c r="K30" i="1"/>
  <c r="K27" i="1"/>
  <c r="A28" i="1"/>
  <c r="A36" i="1"/>
  <c r="A35" i="1"/>
  <c r="A34" i="1"/>
  <c r="A33" i="1"/>
  <c r="A32" i="1"/>
  <c r="A31" i="1"/>
  <c r="A30" i="1"/>
  <c r="A29" i="1"/>
  <c r="A27" i="1"/>
  <c r="A15" i="1"/>
  <c r="K15" i="1"/>
  <c r="A24" i="1"/>
  <c r="A23" i="1"/>
  <c r="A22" i="1"/>
  <c r="A21" i="1"/>
  <c r="A20" i="1"/>
  <c r="A19" i="1"/>
  <c r="A18" i="1"/>
  <c r="A17" i="1"/>
  <c r="A16" i="1"/>
  <c r="K3" i="1"/>
  <c r="K4" i="2" l="1"/>
  <c r="K3" i="2"/>
</calcChain>
</file>

<file path=xl/sharedStrings.xml><?xml version="1.0" encoding="utf-8"?>
<sst xmlns="http://schemas.openxmlformats.org/spreadsheetml/2006/main" count="261" uniqueCount="67">
  <si>
    <t>소라카</t>
    <phoneticPr fontId="1" type="noConversion"/>
  </si>
  <si>
    <t>레오나</t>
    <phoneticPr fontId="1" type="noConversion"/>
  </si>
  <si>
    <t>챔피언</t>
    <phoneticPr fontId="1" type="noConversion"/>
  </si>
  <si>
    <t>다리우스</t>
    <phoneticPr fontId="1" type="noConversion"/>
  </si>
  <si>
    <t>제이스</t>
    <phoneticPr fontId="1" type="noConversion"/>
  </si>
  <si>
    <t>소나</t>
    <phoneticPr fontId="1" type="noConversion"/>
  </si>
  <si>
    <t>카르마</t>
    <phoneticPr fontId="1" type="noConversion"/>
  </si>
  <si>
    <t>룰루</t>
    <phoneticPr fontId="1" type="noConversion"/>
  </si>
  <si>
    <t>우주해적</t>
    <phoneticPr fontId="1" type="noConversion"/>
  </si>
  <si>
    <t>폭파광</t>
    <phoneticPr fontId="1" type="noConversion"/>
  </si>
  <si>
    <t>암흑의별</t>
    <phoneticPr fontId="1" type="noConversion"/>
  </si>
  <si>
    <t>신비술사</t>
    <phoneticPr fontId="1" type="noConversion"/>
  </si>
  <si>
    <t>선봉대</t>
    <phoneticPr fontId="1" type="noConversion"/>
  </si>
  <si>
    <t>사이버네틱</t>
    <phoneticPr fontId="1" type="noConversion"/>
  </si>
  <si>
    <t>천상</t>
    <phoneticPr fontId="1" type="noConversion"/>
  </si>
  <si>
    <t>반군</t>
    <phoneticPr fontId="1" type="noConversion"/>
  </si>
  <si>
    <t>별수호자</t>
    <phoneticPr fontId="1" type="noConversion"/>
  </si>
  <si>
    <t>우주해적</t>
    <phoneticPr fontId="1" type="noConversion"/>
  </si>
  <si>
    <t>그레이브즈</t>
    <phoneticPr fontId="1" type="noConversion"/>
  </si>
  <si>
    <t>총잡이</t>
    <phoneticPr fontId="1" type="noConversion"/>
  </si>
  <si>
    <t>블리츠크랭크</t>
    <phoneticPr fontId="1" type="noConversion"/>
  </si>
  <si>
    <t>시공간</t>
    <phoneticPr fontId="1" type="noConversion"/>
  </si>
  <si>
    <t>싸움꾼</t>
    <phoneticPr fontId="1" type="noConversion"/>
  </si>
  <si>
    <t>선봉대</t>
    <phoneticPr fontId="1" type="noConversion"/>
  </si>
  <si>
    <t>마나약탈자</t>
    <phoneticPr fontId="1" type="noConversion"/>
  </si>
  <si>
    <t>시너지1</t>
    <phoneticPr fontId="1" type="noConversion"/>
  </si>
  <si>
    <t>시너지2</t>
    <phoneticPr fontId="1" type="noConversion"/>
  </si>
  <si>
    <t>조건1</t>
    <phoneticPr fontId="1" type="noConversion"/>
  </si>
  <si>
    <t>조건2</t>
    <phoneticPr fontId="1" type="noConversion"/>
  </si>
  <si>
    <t>우주해적</t>
    <phoneticPr fontId="1" type="noConversion"/>
  </si>
  <si>
    <t>폭파광</t>
    <phoneticPr fontId="1" type="noConversion"/>
  </si>
  <si>
    <t>갱플랭크</t>
    <phoneticPr fontId="1" type="noConversion"/>
  </si>
  <si>
    <t>라바돈</t>
    <phoneticPr fontId="1" type="noConversion"/>
  </si>
  <si>
    <t>이온</t>
    <phoneticPr fontId="1" type="noConversion"/>
  </si>
  <si>
    <t>성배</t>
    <phoneticPr fontId="1" type="noConversion"/>
  </si>
  <si>
    <t>대천사</t>
    <phoneticPr fontId="1" type="noConversion"/>
  </si>
  <si>
    <t>레드</t>
    <phoneticPr fontId="1" type="noConversion"/>
  </si>
  <si>
    <t>성배</t>
    <phoneticPr fontId="1" type="noConversion"/>
  </si>
  <si>
    <t>대천사</t>
    <phoneticPr fontId="1" type="noConversion"/>
  </si>
  <si>
    <t>성배</t>
    <phoneticPr fontId="1" type="noConversion"/>
  </si>
  <si>
    <t>대천사</t>
    <phoneticPr fontId="1" type="noConversion"/>
  </si>
  <si>
    <t>라바돈</t>
    <phoneticPr fontId="1" type="noConversion"/>
  </si>
  <si>
    <t>수호천사</t>
    <phoneticPr fontId="1" type="noConversion"/>
  </si>
  <si>
    <t>모렐로</t>
    <phoneticPr fontId="1" type="noConversion"/>
  </si>
  <si>
    <t>용발</t>
    <phoneticPr fontId="1" type="noConversion"/>
  </si>
  <si>
    <t>쯔롯</t>
    <phoneticPr fontId="1" type="noConversion"/>
  </si>
  <si>
    <t>덤블</t>
    <phoneticPr fontId="1" type="noConversion"/>
  </si>
  <si>
    <t>조건3</t>
    <phoneticPr fontId="1" type="noConversion"/>
  </si>
  <si>
    <t>반군</t>
    <phoneticPr fontId="1" type="noConversion"/>
  </si>
  <si>
    <t>신비술사</t>
    <phoneticPr fontId="1" type="noConversion"/>
  </si>
  <si>
    <t>성배</t>
    <phoneticPr fontId="1" type="noConversion"/>
  </si>
  <si>
    <t>아이템1</t>
    <phoneticPr fontId="1" type="noConversion"/>
  </si>
  <si>
    <t>아이템2</t>
    <phoneticPr fontId="1" type="noConversion"/>
  </si>
  <si>
    <t>값</t>
    <phoneticPr fontId="1" type="noConversion"/>
  </si>
  <si>
    <t>값</t>
    <phoneticPr fontId="1" type="noConversion"/>
  </si>
  <si>
    <t>함수</t>
    <phoneticPr fontId="1" type="noConversion"/>
  </si>
  <si>
    <t>NO</t>
    <phoneticPr fontId="1" type="noConversion"/>
  </si>
  <si>
    <t>갱플랭크</t>
    <phoneticPr fontId="1" type="noConversion"/>
  </si>
  <si>
    <t>중복확인</t>
    <phoneticPr fontId="1" type="noConversion"/>
  </si>
  <si>
    <t>추가행1</t>
    <phoneticPr fontId="1" type="noConversion"/>
  </si>
  <si>
    <t>갱플랭크</t>
    <phoneticPr fontId="1" type="noConversion"/>
  </si>
  <si>
    <t>=VLOOKUP(I3,C3:G12,4,0)</t>
    <phoneticPr fontId="1" type="noConversion"/>
  </si>
  <si>
    <t>갱플랭크성배</t>
  </si>
  <si>
    <t>=VLOOKUP(I15,$A$15:$G$24,6,0)</t>
    <phoneticPr fontId="1" type="noConversion"/>
  </si>
  <si>
    <t>=C28&amp;COUNTIFS($C$27:C28,C28)</t>
    <phoneticPr fontId="1" type="noConversion"/>
  </si>
  <si>
    <t>조건2</t>
    <phoneticPr fontId="1" type="noConversion"/>
  </si>
  <si>
    <t>=VLOOKUP(I30&amp;J30,$A$27:$G$36,6,0)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</si>
</sst>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quotePrefix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G25" workbookViewId="0">
      <selection activeCell="J30" sqref="J30"/>
    </sheetView>
  </sheetViews>
  <sheetFormatPr defaultRowHeight="16.5" x14ac:dyDescent="0.3"/>
  <cols>
    <col min="1" max="1" width="19.25" bestFit="1" customWidth="1"/>
    <col min="3" max="3" width="13" bestFit="1" customWidth="1"/>
    <col min="4" max="7" width="10.875" customWidth="1"/>
    <col min="8" max="8" width="3.375" customWidth="1"/>
    <col min="9" max="9" width="15.125" bestFit="1" customWidth="1"/>
    <col min="10" max="10" width="9" customWidth="1"/>
    <col min="11" max="11" width="9" bestFit="1" customWidth="1"/>
    <col min="12" max="12" width="36.25" bestFit="1" customWidth="1"/>
  </cols>
  <sheetData>
    <row r="2" spans="1:12" x14ac:dyDescent="0.3">
      <c r="B2" s="6" t="s">
        <v>56</v>
      </c>
      <c r="C2" s="6" t="s">
        <v>2</v>
      </c>
      <c r="D2" s="6" t="s">
        <v>25</v>
      </c>
      <c r="E2" s="6" t="s">
        <v>26</v>
      </c>
      <c r="F2" s="6" t="s">
        <v>51</v>
      </c>
      <c r="G2" s="6" t="s">
        <v>52</v>
      </c>
      <c r="H2" s="1"/>
      <c r="I2" s="3" t="s">
        <v>27</v>
      </c>
      <c r="J2" s="3"/>
      <c r="K2" s="3" t="s">
        <v>51</v>
      </c>
      <c r="L2" s="3" t="s">
        <v>55</v>
      </c>
    </row>
    <row r="3" spans="1:12" x14ac:dyDescent="0.3">
      <c r="B3" s="2">
        <v>1</v>
      </c>
      <c r="C3" s="2" t="s">
        <v>31</v>
      </c>
      <c r="D3" s="2" t="s">
        <v>8</v>
      </c>
      <c r="E3" s="2" t="s">
        <v>9</v>
      </c>
      <c r="F3" s="2" t="s">
        <v>32</v>
      </c>
      <c r="G3" s="2" t="s">
        <v>33</v>
      </c>
      <c r="I3" s="2" t="s">
        <v>60</v>
      </c>
      <c r="J3" s="2"/>
      <c r="K3" s="2" t="str">
        <f>VLOOKUP(I3,C3:G12,4,0)</f>
        <v>라바돈</v>
      </c>
      <c r="L3" s="5" t="s">
        <v>61</v>
      </c>
    </row>
    <row r="4" spans="1:12" x14ac:dyDescent="0.3">
      <c r="B4" s="2">
        <v>2</v>
      </c>
      <c r="C4" s="2" t="s">
        <v>31</v>
      </c>
      <c r="D4" s="2" t="s">
        <v>8</v>
      </c>
      <c r="E4" s="2" t="s">
        <v>9</v>
      </c>
      <c r="F4" s="2" t="s">
        <v>34</v>
      </c>
      <c r="G4" s="2" t="s">
        <v>35</v>
      </c>
    </row>
    <row r="5" spans="1:12" x14ac:dyDescent="0.3">
      <c r="B5" s="2">
        <v>3</v>
      </c>
      <c r="C5" s="2" t="s">
        <v>7</v>
      </c>
      <c r="D5" s="2" t="s">
        <v>14</v>
      </c>
      <c r="E5" s="2" t="s">
        <v>11</v>
      </c>
      <c r="F5" s="2" t="s">
        <v>34</v>
      </c>
      <c r="G5" s="2" t="s">
        <v>35</v>
      </c>
    </row>
    <row r="6" spans="1:12" x14ac:dyDescent="0.3">
      <c r="B6" s="2">
        <v>4</v>
      </c>
      <c r="C6" s="2" t="s">
        <v>7</v>
      </c>
      <c r="D6" s="2" t="s">
        <v>14</v>
      </c>
      <c r="E6" s="2" t="s">
        <v>11</v>
      </c>
      <c r="F6" s="2" t="s">
        <v>41</v>
      </c>
      <c r="G6" s="2" t="s">
        <v>42</v>
      </c>
    </row>
    <row r="7" spans="1:12" x14ac:dyDescent="0.3">
      <c r="B7" s="2">
        <v>5</v>
      </c>
      <c r="C7" s="2" t="s">
        <v>5</v>
      </c>
      <c r="D7" s="2" t="s">
        <v>15</v>
      </c>
      <c r="E7" s="2" t="s">
        <v>11</v>
      </c>
      <c r="F7" s="2" t="s">
        <v>37</v>
      </c>
      <c r="G7" s="2" t="s">
        <v>38</v>
      </c>
    </row>
    <row r="8" spans="1:12" x14ac:dyDescent="0.3">
      <c r="B8" s="2">
        <v>6</v>
      </c>
      <c r="C8" s="2" t="s">
        <v>5</v>
      </c>
      <c r="D8" s="2" t="s">
        <v>15</v>
      </c>
      <c r="E8" s="2" t="s">
        <v>11</v>
      </c>
      <c r="F8" s="2" t="s">
        <v>45</v>
      </c>
      <c r="G8" s="2" t="s">
        <v>46</v>
      </c>
    </row>
    <row r="9" spans="1:12" x14ac:dyDescent="0.3">
      <c r="B9" s="2">
        <v>7</v>
      </c>
      <c r="C9" s="2" t="s">
        <v>1</v>
      </c>
      <c r="D9" s="2" t="s">
        <v>13</v>
      </c>
      <c r="E9" s="2" t="s">
        <v>12</v>
      </c>
      <c r="F9" s="2" t="s">
        <v>45</v>
      </c>
      <c r="G9" s="2" t="s">
        <v>46</v>
      </c>
    </row>
    <row r="10" spans="1:12" x14ac:dyDescent="0.3">
      <c r="B10" s="2">
        <v>8</v>
      </c>
      <c r="C10" s="2" t="s">
        <v>1</v>
      </c>
      <c r="D10" s="2" t="s">
        <v>13</v>
      </c>
      <c r="E10" s="2" t="s">
        <v>12</v>
      </c>
      <c r="F10" s="2" t="s">
        <v>45</v>
      </c>
      <c r="G10" s="2" t="s">
        <v>46</v>
      </c>
    </row>
    <row r="11" spans="1:12" x14ac:dyDescent="0.3">
      <c r="B11" s="2">
        <v>9</v>
      </c>
      <c r="C11" s="2" t="s">
        <v>3</v>
      </c>
      <c r="D11" s="2" t="s">
        <v>17</v>
      </c>
      <c r="E11" s="2" t="s">
        <v>24</v>
      </c>
      <c r="F11" s="2" t="s">
        <v>41</v>
      </c>
      <c r="G11" s="2" t="s">
        <v>42</v>
      </c>
    </row>
    <row r="12" spans="1:12" x14ac:dyDescent="0.3">
      <c r="B12" s="2">
        <v>10</v>
      </c>
      <c r="C12" s="2" t="s">
        <v>3</v>
      </c>
      <c r="D12" s="2" t="s">
        <v>17</v>
      </c>
      <c r="E12" s="2" t="s">
        <v>24</v>
      </c>
      <c r="F12" s="2" t="s">
        <v>45</v>
      </c>
      <c r="G12" s="2" t="s">
        <v>46</v>
      </c>
    </row>
    <row r="14" spans="1:12" x14ac:dyDescent="0.3">
      <c r="A14" s="4" t="s">
        <v>59</v>
      </c>
      <c r="B14" s="6" t="s">
        <v>56</v>
      </c>
      <c r="C14" s="6" t="s">
        <v>2</v>
      </c>
      <c r="D14" s="6" t="s">
        <v>25</v>
      </c>
      <c r="E14" s="6" t="s">
        <v>26</v>
      </c>
      <c r="F14" s="6" t="s">
        <v>51</v>
      </c>
      <c r="G14" s="6" t="s">
        <v>52</v>
      </c>
      <c r="H14" s="1"/>
      <c r="I14" s="3" t="s">
        <v>27</v>
      </c>
      <c r="J14" s="3"/>
      <c r="K14" s="3" t="s">
        <v>51</v>
      </c>
      <c r="L14" s="3" t="s">
        <v>55</v>
      </c>
    </row>
    <row r="15" spans="1:12" x14ac:dyDescent="0.3">
      <c r="A15" s="2" t="str">
        <f>C15&amp;F15</f>
        <v>갱플랭크라바돈</v>
      </c>
      <c r="B15" s="2">
        <v>1</v>
      </c>
      <c r="C15" s="2" t="s">
        <v>31</v>
      </c>
      <c r="D15" s="2" t="s">
        <v>8</v>
      </c>
      <c r="E15" s="2" t="s">
        <v>9</v>
      </c>
      <c r="F15" s="2" t="s">
        <v>32</v>
      </c>
      <c r="G15" s="2" t="s">
        <v>33</v>
      </c>
      <c r="I15" s="2" t="s">
        <v>62</v>
      </c>
      <c r="J15" s="2"/>
      <c r="K15" s="2" t="str">
        <f>VLOOKUP(I15,$A$15:$G$24,6,0)</f>
        <v>성배</v>
      </c>
      <c r="L15" s="5" t="s">
        <v>63</v>
      </c>
    </row>
    <row r="16" spans="1:12" x14ac:dyDescent="0.3">
      <c r="A16" s="2" t="str">
        <f t="shared" ref="A16:A24" si="0">C16&amp;F16</f>
        <v>갱플랭크성배</v>
      </c>
      <c r="B16" s="2">
        <v>2</v>
      </c>
      <c r="C16" s="2" t="s">
        <v>31</v>
      </c>
      <c r="D16" s="2" t="s">
        <v>8</v>
      </c>
      <c r="E16" s="2" t="s">
        <v>9</v>
      </c>
      <c r="F16" s="2" t="s">
        <v>34</v>
      </c>
      <c r="G16" s="2" t="s">
        <v>35</v>
      </c>
    </row>
    <row r="17" spans="1:12" x14ac:dyDescent="0.3">
      <c r="A17" s="2" t="str">
        <f t="shared" si="0"/>
        <v>룰루성배</v>
      </c>
      <c r="B17" s="2">
        <v>3</v>
      </c>
      <c r="C17" s="2" t="s">
        <v>7</v>
      </c>
      <c r="D17" s="2" t="s">
        <v>14</v>
      </c>
      <c r="E17" s="2" t="s">
        <v>11</v>
      </c>
      <c r="F17" s="2" t="s">
        <v>34</v>
      </c>
      <c r="G17" s="2" t="s">
        <v>35</v>
      </c>
    </row>
    <row r="18" spans="1:12" x14ac:dyDescent="0.3">
      <c r="A18" s="2" t="str">
        <f t="shared" si="0"/>
        <v>룰루라바돈</v>
      </c>
      <c r="B18" s="2">
        <v>4</v>
      </c>
      <c r="C18" s="2" t="s">
        <v>7</v>
      </c>
      <c r="D18" s="2" t="s">
        <v>14</v>
      </c>
      <c r="E18" s="2" t="s">
        <v>11</v>
      </c>
      <c r="F18" s="2" t="s">
        <v>41</v>
      </c>
      <c r="G18" s="2" t="s">
        <v>42</v>
      </c>
    </row>
    <row r="19" spans="1:12" x14ac:dyDescent="0.3">
      <c r="A19" s="2" t="str">
        <f t="shared" si="0"/>
        <v>소나성배</v>
      </c>
      <c r="B19" s="2">
        <v>5</v>
      </c>
      <c r="C19" s="2" t="s">
        <v>5</v>
      </c>
      <c r="D19" s="2" t="s">
        <v>15</v>
      </c>
      <c r="E19" s="2" t="s">
        <v>11</v>
      </c>
      <c r="F19" s="2" t="s">
        <v>37</v>
      </c>
      <c r="G19" s="2" t="s">
        <v>38</v>
      </c>
    </row>
    <row r="20" spans="1:12" x14ac:dyDescent="0.3">
      <c r="A20" s="2" t="str">
        <f t="shared" si="0"/>
        <v>소나쯔롯</v>
      </c>
      <c r="B20" s="2">
        <v>6</v>
      </c>
      <c r="C20" s="2" t="s">
        <v>5</v>
      </c>
      <c r="D20" s="2" t="s">
        <v>15</v>
      </c>
      <c r="E20" s="2" t="s">
        <v>11</v>
      </c>
      <c r="F20" s="2" t="s">
        <v>45</v>
      </c>
      <c r="G20" s="2" t="s">
        <v>46</v>
      </c>
    </row>
    <row r="21" spans="1:12" x14ac:dyDescent="0.3">
      <c r="A21" s="2" t="str">
        <f t="shared" si="0"/>
        <v>레오나쯔롯</v>
      </c>
      <c r="B21" s="2">
        <v>7</v>
      </c>
      <c r="C21" s="2" t="s">
        <v>1</v>
      </c>
      <c r="D21" s="2" t="s">
        <v>13</v>
      </c>
      <c r="E21" s="2" t="s">
        <v>12</v>
      </c>
      <c r="F21" s="2" t="s">
        <v>45</v>
      </c>
      <c r="G21" s="2" t="s">
        <v>46</v>
      </c>
    </row>
    <row r="22" spans="1:12" x14ac:dyDescent="0.3">
      <c r="A22" s="2" t="str">
        <f t="shared" si="0"/>
        <v>레오나쯔롯</v>
      </c>
      <c r="B22" s="2">
        <v>8</v>
      </c>
      <c r="C22" s="2" t="s">
        <v>1</v>
      </c>
      <c r="D22" s="2" t="s">
        <v>13</v>
      </c>
      <c r="E22" s="2" t="s">
        <v>12</v>
      </c>
      <c r="F22" s="2" t="s">
        <v>45</v>
      </c>
      <c r="G22" s="2" t="s">
        <v>46</v>
      </c>
    </row>
    <row r="23" spans="1:12" x14ac:dyDescent="0.3">
      <c r="A23" s="2" t="str">
        <f t="shared" si="0"/>
        <v>다리우스라바돈</v>
      </c>
      <c r="B23" s="2">
        <v>9</v>
      </c>
      <c r="C23" s="2" t="s">
        <v>3</v>
      </c>
      <c r="D23" s="2" t="s">
        <v>17</v>
      </c>
      <c r="E23" s="2" t="s">
        <v>24</v>
      </c>
      <c r="F23" s="2" t="s">
        <v>41</v>
      </c>
      <c r="G23" s="2" t="s">
        <v>42</v>
      </c>
    </row>
    <row r="24" spans="1:12" x14ac:dyDescent="0.3">
      <c r="A24" s="2" t="str">
        <f t="shared" si="0"/>
        <v>다리우스쯔롯</v>
      </c>
      <c r="B24" s="2">
        <v>10</v>
      </c>
      <c r="C24" s="2" t="s">
        <v>3</v>
      </c>
      <c r="D24" s="2" t="s">
        <v>17</v>
      </c>
      <c r="E24" s="2" t="s">
        <v>24</v>
      </c>
      <c r="F24" s="2" t="s">
        <v>45</v>
      </c>
      <c r="G24" s="2" t="s">
        <v>46</v>
      </c>
    </row>
    <row r="26" spans="1:12" x14ac:dyDescent="0.3">
      <c r="A26" s="4" t="s">
        <v>59</v>
      </c>
      <c r="B26" s="6" t="s">
        <v>56</v>
      </c>
      <c r="C26" s="6" t="s">
        <v>2</v>
      </c>
      <c r="D26" s="6" t="s">
        <v>25</v>
      </c>
      <c r="E26" s="6" t="s">
        <v>26</v>
      </c>
      <c r="F26" s="6" t="s">
        <v>51</v>
      </c>
      <c r="G26" s="6" t="s">
        <v>52</v>
      </c>
      <c r="H26" s="1"/>
      <c r="I26" s="3" t="s">
        <v>27</v>
      </c>
      <c r="J26" s="3" t="s">
        <v>58</v>
      </c>
      <c r="K26" s="3" t="s">
        <v>53</v>
      </c>
      <c r="L26" s="3" t="s">
        <v>55</v>
      </c>
    </row>
    <row r="27" spans="1:12" x14ac:dyDescent="0.3">
      <c r="A27" s="2" t="str">
        <f>C27&amp;COUNTIFS($C$27:C27,C27)</f>
        <v>갱플랭크1</v>
      </c>
      <c r="B27" s="2">
        <v>1</v>
      </c>
      <c r="C27" s="2" t="s">
        <v>31</v>
      </c>
      <c r="D27" s="2" t="s">
        <v>8</v>
      </c>
      <c r="E27" s="2" t="s">
        <v>9</v>
      </c>
      <c r="F27" s="2" t="s">
        <v>32</v>
      </c>
      <c r="G27" s="2" t="s">
        <v>33</v>
      </c>
      <c r="I27" s="2" t="s">
        <v>57</v>
      </c>
      <c r="J27" s="2">
        <f>COUNTIFS($C$27:$C$36,I27)</f>
        <v>2</v>
      </c>
      <c r="K27" s="2" t="str">
        <f>VLOOKUP(I27&amp;J27,$A$27:$G$36,6,0)</f>
        <v>성배</v>
      </c>
      <c r="L27" s="5" t="s">
        <v>64</v>
      </c>
    </row>
    <row r="28" spans="1:12" x14ac:dyDescent="0.3">
      <c r="A28" s="2" t="str">
        <f>C28&amp;COUNTIFS($C$27:C28,C28)</f>
        <v>갱플랭크2</v>
      </c>
      <c r="B28" s="2">
        <v>2</v>
      </c>
      <c r="C28" s="2" t="s">
        <v>31</v>
      </c>
      <c r="D28" s="2" t="s">
        <v>8</v>
      </c>
      <c r="E28" s="2" t="s">
        <v>9</v>
      </c>
      <c r="F28" s="2" t="s">
        <v>34</v>
      </c>
      <c r="G28" s="2" t="s">
        <v>35</v>
      </c>
    </row>
    <row r="29" spans="1:12" x14ac:dyDescent="0.3">
      <c r="A29" s="2" t="str">
        <f>C29&amp;COUNTIFS($C$27:C29,C29)</f>
        <v>룰루1</v>
      </c>
      <c r="B29" s="2">
        <v>3</v>
      </c>
      <c r="C29" s="2" t="s">
        <v>7</v>
      </c>
      <c r="D29" s="2" t="s">
        <v>14</v>
      </c>
      <c r="E29" s="2" t="s">
        <v>11</v>
      </c>
      <c r="F29" s="2" t="s">
        <v>34</v>
      </c>
      <c r="G29" s="2" t="s">
        <v>35</v>
      </c>
      <c r="I29" s="3" t="s">
        <v>27</v>
      </c>
      <c r="J29" s="3" t="s">
        <v>65</v>
      </c>
      <c r="K29" s="3" t="s">
        <v>53</v>
      </c>
      <c r="L29" s="3" t="s">
        <v>55</v>
      </c>
    </row>
    <row r="30" spans="1:12" x14ac:dyDescent="0.3">
      <c r="A30" s="2" t="str">
        <f>C30&amp;COUNTIFS($C$27:C30,C30)</f>
        <v>룰루2</v>
      </c>
      <c r="B30" s="2">
        <v>4</v>
      </c>
      <c r="C30" s="2" t="s">
        <v>7</v>
      </c>
      <c r="D30" s="2" t="s">
        <v>14</v>
      </c>
      <c r="E30" s="2" t="s">
        <v>11</v>
      </c>
      <c r="F30" s="2" t="s">
        <v>41</v>
      </c>
      <c r="G30" s="2" t="s">
        <v>42</v>
      </c>
      <c r="I30" s="2" t="s">
        <v>57</v>
      </c>
      <c r="J30" s="2">
        <v>1</v>
      </c>
      <c r="K30" s="2" t="str">
        <f>VLOOKUP(I30&amp;J30,$A$27:$G$36,6,0)</f>
        <v>라바돈</v>
      </c>
      <c r="L30" s="5" t="s">
        <v>66</v>
      </c>
    </row>
    <row r="31" spans="1:12" x14ac:dyDescent="0.3">
      <c r="A31" s="2" t="str">
        <f>C31&amp;COUNTIFS($C$27:C31,C31)</f>
        <v>소나1</v>
      </c>
      <c r="B31" s="2">
        <v>5</v>
      </c>
      <c r="C31" s="2" t="s">
        <v>5</v>
      </c>
      <c r="D31" s="2" t="s">
        <v>15</v>
      </c>
      <c r="E31" s="2" t="s">
        <v>11</v>
      </c>
      <c r="F31" s="2" t="s">
        <v>37</v>
      </c>
      <c r="G31" s="2" t="s">
        <v>38</v>
      </c>
    </row>
    <row r="32" spans="1:12" x14ac:dyDescent="0.3">
      <c r="A32" s="2" t="str">
        <f>C32&amp;COUNTIFS($C$27:C32,C32)</f>
        <v>소나2</v>
      </c>
      <c r="B32" s="2">
        <v>6</v>
      </c>
      <c r="C32" s="2" t="s">
        <v>5</v>
      </c>
      <c r="D32" s="2" t="s">
        <v>15</v>
      </c>
      <c r="E32" s="2" t="s">
        <v>11</v>
      </c>
      <c r="F32" s="2" t="s">
        <v>45</v>
      </c>
      <c r="G32" s="2" t="s">
        <v>46</v>
      </c>
    </row>
    <row r="33" spans="1:7" x14ac:dyDescent="0.3">
      <c r="A33" s="2" t="str">
        <f>C33&amp;COUNTIFS($C$27:C33,C33)</f>
        <v>레오나1</v>
      </c>
      <c r="B33" s="2">
        <v>7</v>
      </c>
      <c r="C33" s="2" t="s">
        <v>1</v>
      </c>
      <c r="D33" s="2" t="s">
        <v>13</v>
      </c>
      <c r="E33" s="2" t="s">
        <v>12</v>
      </c>
      <c r="F33" s="2" t="s">
        <v>45</v>
      </c>
      <c r="G33" s="2" t="s">
        <v>46</v>
      </c>
    </row>
    <row r="34" spans="1:7" x14ac:dyDescent="0.3">
      <c r="A34" s="2" t="str">
        <f>C34&amp;COUNTIFS($C$27:C34,C34)</f>
        <v>레오나2</v>
      </c>
      <c r="B34" s="2">
        <v>8</v>
      </c>
      <c r="C34" s="2" t="s">
        <v>1</v>
      </c>
      <c r="D34" s="2" t="s">
        <v>13</v>
      </c>
      <c r="E34" s="2" t="s">
        <v>12</v>
      </c>
      <c r="F34" s="2" t="s">
        <v>45</v>
      </c>
      <c r="G34" s="2" t="s">
        <v>46</v>
      </c>
    </row>
    <row r="35" spans="1:7" x14ac:dyDescent="0.3">
      <c r="A35" s="2" t="str">
        <f>C35&amp;COUNTIFS($C$27:C35,C35)</f>
        <v>다리우스1</v>
      </c>
      <c r="B35" s="2">
        <v>9</v>
      </c>
      <c r="C35" s="2" t="s">
        <v>3</v>
      </c>
      <c r="D35" s="2" t="s">
        <v>17</v>
      </c>
      <c r="E35" s="2" t="s">
        <v>24</v>
      </c>
      <c r="F35" s="2" t="s">
        <v>41</v>
      </c>
      <c r="G35" s="2" t="s">
        <v>42</v>
      </c>
    </row>
    <row r="36" spans="1:7" x14ac:dyDescent="0.3">
      <c r="A36" s="2" t="str">
        <f>C36&amp;COUNTIFS($C$27:C36,C36)</f>
        <v>다리우스2</v>
      </c>
      <c r="B36" s="2">
        <v>10</v>
      </c>
      <c r="C36" s="2" t="s">
        <v>3</v>
      </c>
      <c r="D36" s="2" t="s">
        <v>17</v>
      </c>
      <c r="E36" s="2" t="s">
        <v>24</v>
      </c>
      <c r="F36" s="2" t="s">
        <v>45</v>
      </c>
      <c r="G36" s="2" t="s">
        <v>46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/>
  </sheetViews>
  <sheetFormatPr defaultRowHeight="16.5" x14ac:dyDescent="0.3"/>
  <cols>
    <col min="2" max="2" width="13" bestFit="1" customWidth="1"/>
    <col min="3" max="11" width="10.875" customWidth="1"/>
  </cols>
  <sheetData>
    <row r="2" spans="2:11" x14ac:dyDescent="0.3">
      <c r="B2" s="3" t="s">
        <v>2</v>
      </c>
      <c r="C2" s="3" t="s">
        <v>25</v>
      </c>
      <c r="D2" s="3" t="s">
        <v>26</v>
      </c>
      <c r="E2" s="3" t="s">
        <v>51</v>
      </c>
      <c r="F2" s="3" t="s">
        <v>52</v>
      </c>
      <c r="G2" s="1"/>
      <c r="H2" s="3" t="s">
        <v>27</v>
      </c>
      <c r="I2" s="3" t="s">
        <v>28</v>
      </c>
      <c r="J2" s="3"/>
      <c r="K2" s="3" t="s">
        <v>53</v>
      </c>
    </row>
    <row r="3" spans="2:11" x14ac:dyDescent="0.3">
      <c r="B3" s="2" t="s">
        <v>31</v>
      </c>
      <c r="C3" s="2" t="s">
        <v>8</v>
      </c>
      <c r="D3" s="2" t="s">
        <v>9</v>
      </c>
      <c r="E3" s="2" t="s">
        <v>32</v>
      </c>
      <c r="F3" s="2" t="s">
        <v>33</v>
      </c>
      <c r="H3" s="2" t="s">
        <v>29</v>
      </c>
      <c r="I3" s="2" t="s">
        <v>30</v>
      </c>
      <c r="J3" s="2"/>
      <c r="K3" s="2" t="str">
        <f>IFERROR(LOOKUP(1,1/(($C$3:$C$12=$H3)*($D$3:$D$12=I3)),$B$3:$B$12),0)</f>
        <v>갱플랭크</v>
      </c>
    </row>
    <row r="4" spans="2:11" x14ac:dyDescent="0.3">
      <c r="B4" s="2" t="s">
        <v>6</v>
      </c>
      <c r="C4" s="2" t="s">
        <v>10</v>
      </c>
      <c r="D4" s="2" t="s">
        <v>11</v>
      </c>
      <c r="E4" s="2" t="s">
        <v>34</v>
      </c>
      <c r="F4" s="2" t="s">
        <v>35</v>
      </c>
      <c r="H4" s="2" t="s">
        <v>48</v>
      </c>
      <c r="I4" s="2" t="s">
        <v>49</v>
      </c>
      <c r="J4" s="2"/>
      <c r="K4" s="2" t="str">
        <f>IFERROR(LOOKUP(1,1/(($C$3:$C$12=$H4)*($D$3:$D$12=I4)),$B$3:$B$12),0)</f>
        <v>소나</v>
      </c>
    </row>
    <row r="5" spans="2:11" x14ac:dyDescent="0.3">
      <c r="B5" s="2" t="s">
        <v>7</v>
      </c>
      <c r="C5" s="2" t="s">
        <v>14</v>
      </c>
      <c r="D5" s="2" t="s">
        <v>11</v>
      </c>
      <c r="E5" s="2" t="s">
        <v>34</v>
      </c>
      <c r="F5" s="2" t="s">
        <v>35</v>
      </c>
    </row>
    <row r="6" spans="2:11" x14ac:dyDescent="0.3">
      <c r="B6" s="2" t="s">
        <v>18</v>
      </c>
      <c r="C6" s="2" t="s">
        <v>17</v>
      </c>
      <c r="D6" s="2" t="s">
        <v>19</v>
      </c>
      <c r="E6" s="2" t="s">
        <v>36</v>
      </c>
      <c r="F6" s="2"/>
    </row>
    <row r="7" spans="2:11" x14ac:dyDescent="0.3">
      <c r="B7" s="2" t="s">
        <v>5</v>
      </c>
      <c r="C7" s="2" t="s">
        <v>15</v>
      </c>
      <c r="D7" s="2" t="s">
        <v>11</v>
      </c>
      <c r="E7" s="2" t="s">
        <v>37</v>
      </c>
      <c r="F7" s="2" t="s">
        <v>38</v>
      </c>
      <c r="H7" s="3" t="s">
        <v>27</v>
      </c>
      <c r="I7" s="3" t="s">
        <v>28</v>
      </c>
      <c r="J7" s="3" t="s">
        <v>47</v>
      </c>
      <c r="K7" s="3" t="s">
        <v>54</v>
      </c>
    </row>
    <row r="8" spans="2:11" x14ac:dyDescent="0.3">
      <c r="B8" s="2" t="s">
        <v>0</v>
      </c>
      <c r="C8" s="2" t="s">
        <v>16</v>
      </c>
      <c r="D8" s="2" t="s">
        <v>11</v>
      </c>
      <c r="E8" s="2" t="s">
        <v>39</v>
      </c>
      <c r="F8" s="2" t="s">
        <v>40</v>
      </c>
      <c r="H8" s="2" t="s">
        <v>29</v>
      </c>
      <c r="I8" s="2" t="s">
        <v>30</v>
      </c>
      <c r="J8" s="2"/>
      <c r="K8" s="2" t="e">
        <f>LOOKUP(1,1/(($C$3:$C$12=$H8)*($D$3:$D$12=I8)*($E$3:$E$12=J8)),$B$3:$B$12)</f>
        <v>#N/A</v>
      </c>
    </row>
    <row r="9" spans="2:11" x14ac:dyDescent="0.3">
      <c r="B9" s="2" t="s">
        <v>1</v>
      </c>
      <c r="C9" s="2" t="s">
        <v>13</v>
      </c>
      <c r="D9" s="2" t="s">
        <v>12</v>
      </c>
      <c r="E9" s="2" t="s">
        <v>45</v>
      </c>
      <c r="F9" s="2" t="s">
        <v>46</v>
      </c>
      <c r="H9" s="2" t="s">
        <v>48</v>
      </c>
      <c r="I9" s="2" t="s">
        <v>49</v>
      </c>
      <c r="J9" s="2" t="s">
        <v>50</v>
      </c>
      <c r="K9" s="2" t="str">
        <f>LOOKUP(1,1/(($C$3:$C$12=$H9)*($D$3:$D$12=I9)*($E$3:$E$12=J9)),$B$3:$B$12)</f>
        <v>소나</v>
      </c>
    </row>
    <row r="10" spans="2:11" x14ac:dyDescent="0.3">
      <c r="B10" s="2" t="s">
        <v>20</v>
      </c>
      <c r="C10" s="2" t="s">
        <v>21</v>
      </c>
      <c r="D10" s="2" t="s">
        <v>22</v>
      </c>
      <c r="E10" s="2" t="s">
        <v>37</v>
      </c>
      <c r="F10" s="2"/>
    </row>
    <row r="11" spans="2:11" x14ac:dyDescent="0.3">
      <c r="B11" s="2" t="s">
        <v>3</v>
      </c>
      <c r="C11" s="2" t="s">
        <v>17</v>
      </c>
      <c r="D11" s="2" t="s">
        <v>24</v>
      </c>
      <c r="E11" s="2" t="s">
        <v>41</v>
      </c>
      <c r="F11" s="2" t="s">
        <v>42</v>
      </c>
    </row>
    <row r="12" spans="2:11" x14ac:dyDescent="0.3">
      <c r="B12" s="2" t="s">
        <v>4</v>
      </c>
      <c r="C12" s="2" t="s">
        <v>17</v>
      </c>
      <c r="D12" s="2" t="s">
        <v>23</v>
      </c>
      <c r="E12" s="2" t="s">
        <v>43</v>
      </c>
      <c r="F12" s="2" t="s">
        <v>44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행추가</vt:lpstr>
      <vt:lpstr>행추가없이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OGONG</dc:creator>
  <cp:lastModifiedBy>OGONG</cp:lastModifiedBy>
  <dcterms:created xsi:type="dcterms:W3CDTF">2020-05-04T01:45:38Z</dcterms:created>
  <dcterms:modified xsi:type="dcterms:W3CDTF">2020-05-04T04:40:03Z</dcterms:modified>
</cp:coreProperties>
</file>